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35" windowWidth="19335" windowHeight="101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2" i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1"/>
  <c r="H31" s="1"/>
  <c r="G30"/>
  <c r="H30" s="1"/>
  <c r="G25"/>
  <c r="H25" s="1"/>
  <c r="G24"/>
  <c r="H24" s="1"/>
  <c r="F23"/>
  <c r="G23" s="1"/>
  <c r="H23" s="1"/>
  <c r="F22"/>
  <c r="G22" s="1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H55" s="1"/>
</calcChain>
</file>

<file path=xl/sharedStrings.xml><?xml version="1.0" encoding="utf-8"?>
<sst xmlns="http://schemas.openxmlformats.org/spreadsheetml/2006/main" count="158" uniqueCount="149">
  <si>
    <t>Component</t>
  </si>
  <si>
    <t>Role</t>
  </si>
  <si>
    <t>Item</t>
  </si>
  <si>
    <t>Link to store</t>
  </si>
  <si>
    <t>Cost Each</t>
  </si>
  <si>
    <t>Quantity for one Drone</t>
  </si>
  <si>
    <t>To purchase</t>
  </si>
  <si>
    <t>Cost Total</t>
  </si>
  <si>
    <t>Comments</t>
  </si>
  <si>
    <t>Drones:</t>
  </si>
  <si>
    <t>Airframe</t>
  </si>
  <si>
    <t>Frame</t>
  </si>
  <si>
    <t>Turnigy Talon Hexcopter (V1.0) Carbon Fiber Frame - 625mm (USA warehouse)</t>
  </si>
  <si>
    <t>http://www.hobbyking.com/hobbyking/store/__41782__Turnigy_Talon_Hexcopter_V1_0_Carbon_Fiber_Frame_625mm_USA_warehouse_.html</t>
  </si>
  <si>
    <t>Motors</t>
  </si>
  <si>
    <t>NTM Prop Drive 28-30S 800KV / 300W Brushless Motor (short shaft version) (USA warehouse)</t>
  </si>
  <si>
    <t>http://www.hobbyking.com/hobbyking/store/__43369__NTM_Prop_Drive_28_30S_800KV_300W_Brushless_Motor_short_shaft_version_USA_warehouse_.html</t>
  </si>
  <si>
    <t>Motor adapters</t>
  </si>
  <si>
    <t>NTM Prop Drive 28 Series Accessory Pack (USA Warehouse)</t>
  </si>
  <si>
    <t>http://www.hobbyking.com/hobbyking/store/uh_viewItem.asp?idProduct=24527</t>
  </si>
  <si>
    <t>Propellers</t>
  </si>
  <si>
    <t>12x4.5E Nylon Multi-Rotor Propellers L/H and R/H Rotation (2 pairs)</t>
  </si>
  <si>
    <t>http://www.hobbyking.com/hobbyking/store/__43851__12x4_5E_Nylon_Multi_Rotor_Propellers_L_H_and_R_H_Rotation_2_pairs_.html</t>
  </si>
  <si>
    <t>Electronic Speed Controller</t>
  </si>
  <si>
    <t>Turnigy Multistar 30 Amp Multi-rotor Brushless ESC 2-4S (USA Warehouse)</t>
  </si>
  <si>
    <t>http://www.hobbyking.com/hobbyking/store/__46306__Turnigy_Multistar_30_Amp_Multi_rotor_Brushless_ESC_2_4S_USA_Warehouse_.html</t>
  </si>
  <si>
    <t>Extension Servo Cables Male/Female</t>
  </si>
  <si>
    <t>Twisted Servo Extension Cable 12" Male - Female</t>
  </si>
  <si>
    <t>http://www.pololu.com/product/2169</t>
  </si>
  <si>
    <t>2 are used for ESC, one for BBBK power</t>
  </si>
  <si>
    <t>Power Distribution</t>
  </si>
  <si>
    <t>HXT 4mm to 6 X 3.5mm bullet Multistar ESC Power Breakout Cable</t>
  </si>
  <si>
    <t>http://www.hobbyking.com/hobbyking/store/__25484__HXT_4mm_to_6_X_3_5mm_bullet_Multistar_ESC_Power_Breakout_Cable.html</t>
  </si>
  <si>
    <t>Voltage Regulator (BEC)</t>
  </si>
  <si>
    <t>Turnigy HV SBEC 5A Switch Regulator (8-42V input) (USA Warehouse)</t>
  </si>
  <si>
    <t>http://www.hobbyking.com/hobbyking/store/__38718__Turnigy_HV_SBEC_5A_Switch_Regulator_8_42V_input_USA_Warehouse_.html</t>
  </si>
  <si>
    <t>3.5mm bullet connectors</t>
  </si>
  <si>
    <t>PolyMax 3.5mm Gold Connectors 10 PAIRS (20PC)</t>
  </si>
  <si>
    <t>http://www.hobbyking.com/hobbyking/store/__68__PolyMax_3_5mm_Gold_Connectors_10_PAIRS_20PC_.html</t>
  </si>
  <si>
    <t>For the voltage regulator 
ord: 2008638098</t>
  </si>
  <si>
    <t>Big Battery</t>
  </si>
  <si>
    <t>ZIPPY Flightmax 8000mAh 3S1P 30C (USA Warehouse)</t>
  </si>
  <si>
    <t>http://www.hobbyking.com/hobbyking/store/__20845__ZIPPY_Flightmax_8000mAh_3S1P_30C_USA_Warehouse_.html</t>
  </si>
  <si>
    <t>Assuming we get the big ones</t>
  </si>
  <si>
    <t>Small Battery</t>
  </si>
  <si>
    <t>Turnigy 4000mAh 3S 30C Lipo Pack (USA Warehouse)</t>
  </si>
  <si>
    <t>http://www.hobbyking.com/hobbyking/store/__16593__Turnigy_4000mAh_3S_30C_Lipo_Pack_USA_Warehouse_.html</t>
  </si>
  <si>
    <t>4mm HXT connectors</t>
  </si>
  <si>
    <t>HXT 4mm Gold Connector w/ Protector (10pcs/set)</t>
  </si>
  <si>
    <t>http://www.hobbyking.com/hobbyking/store/__9283__HXT_4mm_Gold_Connector_w_Protector_10pcs_set_.html</t>
  </si>
  <si>
    <t>For the battery
2008638098</t>
  </si>
  <si>
    <t>Mounting Hardware</t>
  </si>
  <si>
    <t>M3 Nylon Nut (10pcs/bag) (USA Warehouse)</t>
  </si>
  <si>
    <t>http://www.hobbyking.com/hobbyking/store/__37790__M3_Nylon_Nut_10pcs_bag_USA_Warehouse_.html</t>
  </si>
  <si>
    <t>M3x8 Nylon Screws (10pcs/bag) (USA Warehouse)</t>
  </si>
  <si>
    <t>http://www.hobbyking.com/hobbyking/store/__37787__M3x8_Nylon_Screws_10pcs_bag_USA_Warehouse_.html</t>
  </si>
  <si>
    <t>5.6mm x 12mm M3 Nylon Tapped Spacer (10pc) (USA warehouse)</t>
  </si>
  <si>
    <t>http://www.hobbyking.com/hobbyking/store/__43376__5_6mm_x_12mm_M3_Nylon_Tapped_Spacer_10pc_USA_warehouse_.html</t>
  </si>
  <si>
    <t>M3x12mm Nylon Screws (10pcs/bag) (USA Warehouse)</t>
  </si>
  <si>
    <t>http://www.hobbyking.com/hobbyking/store/__37789__M3x12mm_Nylon_Screws_10pcs_bag_USA_Warehouse_.html</t>
  </si>
  <si>
    <t>5.6mm x 13mm M3 Nylon Threaded Spacer (10pc) (USA warehouse)</t>
  </si>
  <si>
    <t>http://www.hobbyking.com/hobbyking/store/__43370__5_6mm_x_13mm_M3_Nylon_Threaded_Spacer_10pc_USA_warehouse_.html</t>
  </si>
  <si>
    <t>5.6mm x 28mm M3 Nylon Threaded Spacer (10pc) (USA warehouse)</t>
  </si>
  <si>
    <t>http://www.hobbyking.com/hobbyking/store/__43372__5_6mm_x_28mm_M3_Nylon_Threaded_Spacer_10pc_USA_warehouse_.html</t>
  </si>
  <si>
    <t>Anti-Vibration Foam (White Latex Foam) (USA warehouse)</t>
  </si>
  <si>
    <t>http://www.hobbyking.com/hobbyking/store/__41063__Anti_Vibration_Foam_White_Latex_Foam_USA_warehouse_.html</t>
  </si>
  <si>
    <t>Machine Screws M3 X 8MM (Pack of 100)</t>
  </si>
  <si>
    <t>http://www.amazon.com/Machine-Screws-8MM-Pack-100/dp/B009TDQUXK/ref=sr_1_4?ie=UTF8&amp;qid=1391187628&amp;sr=8-4&amp;keywords=screw+M3+x+8</t>
  </si>
  <si>
    <t>Stainless Steel Machine Screw, Plain Finish, Pan Head, Phillips Drive, 10mm Length, M3-0.5 Metric Coarse Threads (Pack of 100)</t>
  </si>
  <si>
    <t>http://www.amazon.com/Stainless-Machine-Finish-Phillips-Threads/dp/B000FN3NNS/ref=pd_sim_sbs_indust_1</t>
  </si>
  <si>
    <t>Velcro</t>
  </si>
  <si>
    <t>Velcro Brand Industrial Strength Tape (2 Inches X 4 Feet) - Black</t>
  </si>
  <si>
    <t>http://www.amazon.com/Velcro-Brand-Industrial-Strength-Inches/dp/B00006IC2T/ref=sr_1_3?ie=UTF8&amp;qid=1391033164&amp;sr=8-3&amp;keywords=industrial+strength+velcro</t>
  </si>
  <si>
    <t>Battery Velcro Strap</t>
  </si>
  <si>
    <t>Turnigy Battery Strap 330mm (USA Warehouse)</t>
  </si>
  <si>
    <t>http://www.hobbyking.com/hobbyking/store/__37782__Turnigy_Battery_Strap_330mm_USA_Warehouse_.html</t>
  </si>
  <si>
    <t>LEDs</t>
  </si>
  <si>
    <t>Super Bright LED - White 10mm</t>
  </si>
  <si>
    <t>https://www.sparkfun.com/products/11118</t>
  </si>
  <si>
    <t>Very labor intensive, skip it for now</t>
  </si>
  <si>
    <t>Super Bright LED - Red 10mm</t>
  </si>
  <si>
    <t>https://www.sparkfun.com/products/8862</t>
  </si>
  <si>
    <t>Super Bright LED - Green 10mm</t>
  </si>
  <si>
    <t>https://www.sparkfun.com/products/8861</t>
  </si>
  <si>
    <t>Resistors for LEDs</t>
  </si>
  <si>
    <t>Resistor Kit - 1/4W (500 total)</t>
  </si>
  <si>
    <t>https://www.sparkfun.com/products/10969</t>
  </si>
  <si>
    <t>Battery Charger</t>
  </si>
  <si>
    <t>IMAX B6-AC Charger/Discharger 1-6 Cells (GENUINE) (US Warehouse)</t>
  </si>
  <si>
    <t>http://hobbyking.com/hobbyking/store/__30917__IMAX_B6_AC_Charger_Discharger_1_6_Cells_GENUINE_US_Warehouse_.html</t>
  </si>
  <si>
    <t>Assuming we give a charger to each student</t>
  </si>
  <si>
    <t>Cable ties</t>
  </si>
  <si>
    <t>Cables to Go 43036 Cable Ties 4-inch - 100 Pack (Black)</t>
  </si>
  <si>
    <t>http://www.amazon.com/Cables-43036-Cable-Ties-4-inch/dp/B0002GX1XA/ref=sr_1_5?s=electronics&amp;ie=UTF8&amp;qid=1391229973&amp;sr=1-5&amp;keywords=cable+ties</t>
  </si>
  <si>
    <t>Thread lock</t>
  </si>
  <si>
    <t>HK-171 Thread Locker &amp; Sealant Medium Strength (Blue) (USA Warehouse)</t>
  </si>
  <si>
    <t>http://www.hobbyking.com/hobbyking/store/__16433__HK_171_Thread_Locker_Sealant_Medium_Strength_Blue_USA_Warehouse_.html</t>
  </si>
  <si>
    <t>Autopilot</t>
  </si>
  <si>
    <t>APM 2.6 Set (external compass)</t>
  </si>
  <si>
    <t>http://store.3drobotics.com/products/apm-2-6-kit-1</t>
  </si>
  <si>
    <t>Please select "No Wireless Datalink", Sidepin Case, PowerModule, 3DR Ublox GPS</t>
  </si>
  <si>
    <t>RC Transmitter</t>
  </si>
  <si>
    <t>Hitec Aurora 9 9-Channel Synthesized Tx/Freedom Rx</t>
  </si>
  <si>
    <t>http://www3.towerhobbies.com/cgi-bin/wti0001p?&amp;I=LXXCZ6</t>
  </si>
  <si>
    <t>RC Receiver</t>
  </si>
  <si>
    <t>Berg7PH Castle Creations' 7P Programmable Rx, Horizontal Pins</t>
  </si>
  <si>
    <t>http://www.maxxprod.com/mpi/mpi-263.html</t>
  </si>
  <si>
    <t>Receiver Crystals</t>
  </si>
  <si>
    <t>Berg Micro Crystals Channel 14</t>
  </si>
  <si>
    <t>Berg Micro Crystals Channel 31</t>
  </si>
  <si>
    <t>RC Connection Cables</t>
  </si>
  <si>
    <t>Twisted Servo Extension Cable 6" Female - Female</t>
  </si>
  <si>
    <t>http://www.pololu.com/product/2165</t>
  </si>
  <si>
    <t>Mounting hardware</t>
  </si>
  <si>
    <t>Masonite Board</t>
  </si>
  <si>
    <t>From Lowes</t>
  </si>
  <si>
    <t>Polycarbonate top</t>
  </si>
  <si>
    <t>NCSU Sticker</t>
  </si>
  <si>
    <t>Sports Solution North Carolina State Wolfpack Border Sticker</t>
  </si>
  <si>
    <t>http://www.amazon.com/Sports-Solution-Carolina-Wolfpack-Sticker/dp/B008QV0UZU/ref=sr_1_cc_3?s=aps&amp;ie=UTF8&amp;qid=1391224184&amp;sr=1-3-catcorr&amp;keywords=ncsu+wolfpack+sticker</t>
  </si>
  <si>
    <t>Mobile Node</t>
  </si>
  <si>
    <t>USB Hub</t>
  </si>
  <si>
    <t>Targus Ultra-Mini USB 2.0 4-Port Hub - ACH102US</t>
  </si>
  <si>
    <t>http://www.microcenter.com/product/412617/4-Port_Ultra_Mini_USB_20_Hub</t>
  </si>
  <si>
    <t>Beaglebone Black</t>
  </si>
  <si>
    <t>http://www.digikey.com/product-detail/en/BB-BBLK-000/BB-BBLK-000-ND/3884456</t>
  </si>
  <si>
    <t>Micro SD Card</t>
  </si>
  <si>
    <t>SanDisk Ultra 32 GB MicroSDHC C10/UHS1 Memory Card with Adapter (SDSDQU-032G-AFFP-A)</t>
  </si>
  <si>
    <t>http://www.amazon.com/SanDisk-MicroSDHC-Memory-Adapter-SDSDQU-032G-AFFP-A/dp/B009QZH7BU/ref=sr_1_1?ie=UTF8&amp;qid=1391228892&amp;sr=8-1&amp;keywords=micro+sd+card</t>
  </si>
  <si>
    <t>WiFi Card</t>
  </si>
  <si>
    <t>TP-LINK TL-WN7200ND Wireless N150 High Power USB Adapter, 500mw, 5dBi High Gain Detachable Antenna, 802.1b/g/n, WEP, WPA/WPA2</t>
  </si>
  <si>
    <t>http://www.amazon.com/TP-LINK-TL-WN7200ND-Wireless-Adapter-Detachable/dp/B003Y5RYP2/ref=sr_1_22?ie=UTF8&amp;qid=1390860348&amp;sr=8-22&amp;keywords=tplink+USB</t>
  </si>
  <si>
    <t>USB Extension Cable</t>
  </si>
  <si>
    <t>http://www.amazon.com/Foot-USB-2-0-Extension-Cable/dp/B0011WCVPI</t>
  </si>
  <si>
    <t>Short micro USB Cable</t>
  </si>
  <si>
    <t>http://www.amazon.com/StarTech-1ft-Micro-USB-Cable/dp/B002L5ZEYY/ref=sr_1_1?s=electronics&amp;ie=UTF8&amp;qid=1386903774&amp;sr=1-1&amp;keywords=1+foot+micro+usb</t>
  </si>
  <si>
    <t>Power for BBBK</t>
  </si>
  <si>
    <t>Gino 10 Pcs 2.1x5.5mm Male Jack DC Power Adapter for CCTV Camera</t>
  </si>
  <si>
    <t>http://www.amazon.com/Gino-2-1x5-5mm-Power-Adapter-Camera/dp/B0058RLD9C/ref=pd_bxgy_e_img_z</t>
  </si>
  <si>
    <t>WiFi Cable</t>
  </si>
  <si>
    <t>Cable Wholesale USB Type A Male / Mini-B Male Cable, 5 Pin, Black, 1 ft</t>
  </si>
  <si>
    <t>http://www.amazon.com/Cable-Wholesale-Type-Mini-B-Black/dp/B002WPML2G/ref=sr_1_14?s=electronics&amp;ie=UTF8&amp;qid=1391229432&amp;sr=1-14&amp;keywords=USB+to+usb+mini+short+cable</t>
  </si>
  <si>
    <t>Power extension for LEDs</t>
  </si>
  <si>
    <t>Amico 19.7" 3 Pin 2Male to 1Female RC Servo Y Extension Lead Wire 20 Pcs</t>
  </si>
  <si>
    <t>http://www.amazon.com/Amico-2Male-1Female-Servo-Extension/dp/B00EZHI7DG/ref=sr_1_sc_1?ie=UTF8&amp;qid=1391229703&amp;sr=8-1-spell&amp;keywords=servo+connectory+Y+2+male+1+female</t>
  </si>
  <si>
    <t>Balsa wood for BBBK</t>
  </si>
  <si>
    <t>From Michaels or AC Moore</t>
  </si>
  <si>
    <t>Total</t>
  </si>
  <si>
    <t>Actually used Aurora AFHSS (2.4GHz), as 72MHz is no longer available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</si>
</sst>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wrapText="1"/>
    </xf>
    <xf numFmtId="164" fontId="0" fillId="2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64" fontId="0" fillId="0" borderId="1" xfId="0" applyNumberFormat="1" applyBorder="1" applyAlignment="1">
      <alignment wrapText="1"/>
    </xf>
    <xf numFmtId="164" fontId="0" fillId="4" borderId="0" xfId="0" applyNumberFormat="1" applyFill="1" applyAlignment="1">
      <alignment wrapText="1"/>
    </xf>
    <xf numFmtId="0" fontId="0" fillId="5" borderId="0" xfId="0" applyFill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6" borderId="0" xfId="0" applyFill="1" applyAlignment="1">
      <alignment wrapText="1"/>
    </xf>
    <xf numFmtId="0" fontId="2" fillId="0" borderId="0" xfId="0" applyFont="1" applyAlignment="1">
      <alignment wrapText="1"/>
    </xf>
    <xf numFmtId="0" fontId="0" fillId="7" borderId="0" xfId="0" applyFill="1" applyAlignment="1">
      <alignment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164" fontId="0" fillId="8" borderId="0" xfId="0" applyNumberFormat="1" applyFill="1" applyAlignment="1">
      <alignment horizontal="right" wrapText="1"/>
    </xf>
    <xf numFmtId="164" fontId="0" fillId="9" borderId="0" xfId="0" applyNumberFormat="1" applyFill="1" applyAlignment="1">
      <alignment wrapText="1"/>
    </xf>
    <xf numFmtId="0" fontId="3" fillId="10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0" fillId="11" borderId="0" xfId="0" applyNumberFormat="1" applyFill="1" applyAlignment="1">
      <alignment wrapText="1"/>
    </xf>
    <xf numFmtId="0" fontId="0" fillId="0" borderId="0" xfId="0" applyAlignment="1">
      <alignment wrapText="1"/>
    </xf>
    <xf numFmtId="164" fontId="0" fillId="12" borderId="0" xfId="0" applyNumberFormat="1" applyFill="1" applyAlignment="1">
      <alignment horizontal="right" wrapText="1"/>
    </xf>
    <xf numFmtId="164" fontId="0" fillId="13" borderId="0" xfId="0" applyNumberFormat="1" applyFill="1" applyAlignment="1">
      <alignment horizontal="right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36"/>
  <sheetViews>
    <sheetView tabSelected="1" workbookViewId="0">
      <pane ySplit="1" topLeftCell="A2" activePane="bottomLeft" state="frozen"/>
      <selection pane="bottomLeft"/>
    </sheetView>
  </sheetViews>
  <sheetFormatPr defaultColWidth="17.140625" defaultRowHeight="12.75" customHeight="1"/>
  <cols>
    <col min="1" max="1" width="10.28515625" customWidth="1"/>
    <col min="3" max="3" width="27.42578125" customWidth="1"/>
    <col min="4" max="4" width="50.85546875" customWidth="1"/>
    <col min="5" max="5" width="9.5703125" customWidth="1"/>
    <col min="6" max="6" width="11" customWidth="1"/>
    <col min="7" max="7" width="9.5703125" customWidth="1"/>
    <col min="8" max="8" width="13.7109375" customWidth="1"/>
    <col min="9" max="9" width="29" customWidth="1"/>
    <col min="10" max="10" width="13.5703125" customWidth="1"/>
    <col min="11" max="11" width="49.140625" customWidth="1"/>
  </cols>
  <sheetData>
    <row r="1" spans="1:9" ht="25.5">
      <c r="A1" t="s">
        <v>0</v>
      </c>
      <c r="B1" t="s">
        <v>1</v>
      </c>
      <c r="C1" t="s">
        <v>2</v>
      </c>
      <c r="D1" t="s">
        <v>3</v>
      </c>
      <c r="E1" s="10" t="s">
        <v>4</v>
      </c>
      <c r="F1" t="s">
        <v>5</v>
      </c>
      <c r="G1" t="s">
        <v>6</v>
      </c>
      <c r="H1" s="11" t="s">
        <v>7</v>
      </c>
      <c r="I1" t="s">
        <v>8</v>
      </c>
    </row>
    <row r="2" spans="1:9">
      <c r="A2" s="9"/>
      <c r="B2" s="9"/>
      <c r="C2" s="9"/>
      <c r="D2" s="9"/>
      <c r="E2" s="12"/>
      <c r="F2" s="7" t="s">
        <v>9</v>
      </c>
      <c r="G2" s="7">
        <v>15</v>
      </c>
      <c r="H2" s="11"/>
    </row>
    <row r="3" spans="1:9" ht="38.25">
      <c r="A3" t="s">
        <v>10</v>
      </c>
      <c r="B3" t="s">
        <v>11</v>
      </c>
      <c r="C3" t="s">
        <v>12</v>
      </c>
      <c r="D3" t="s">
        <v>13</v>
      </c>
      <c r="E3" s="10">
        <v>77.75</v>
      </c>
      <c r="F3">
        <v>1</v>
      </c>
      <c r="G3">
        <f>CEILING((F3*$G$2),1)</f>
        <v>15</v>
      </c>
      <c r="H3" s="17">
        <f t="shared" ref="H3:H25" si="0">G3*E3</f>
        <v>1166.25</v>
      </c>
    </row>
    <row r="4" spans="1:9" ht="38.25">
      <c r="B4" t="s">
        <v>14</v>
      </c>
      <c r="C4" t="s">
        <v>15</v>
      </c>
      <c r="D4" t="s">
        <v>16</v>
      </c>
      <c r="E4" s="10">
        <v>15.39</v>
      </c>
      <c r="F4">
        <v>6</v>
      </c>
      <c r="G4">
        <f>CEILING((F4*$G$2),1)</f>
        <v>90</v>
      </c>
      <c r="H4" s="17">
        <f t="shared" si="0"/>
        <v>1385.1000000000001</v>
      </c>
    </row>
    <row r="5" spans="1:9" ht="38.25">
      <c r="B5" t="s">
        <v>17</v>
      </c>
      <c r="C5" t="s">
        <v>18</v>
      </c>
      <c r="D5" t="s">
        <v>19</v>
      </c>
      <c r="E5" s="11">
        <v>2.09</v>
      </c>
      <c r="F5">
        <v>6</v>
      </c>
      <c r="G5">
        <f>CEILING((F5*$G$2),1)</f>
        <v>90</v>
      </c>
      <c r="H5" s="17">
        <f t="shared" si="0"/>
        <v>188.1</v>
      </c>
    </row>
    <row r="6" spans="1:9" ht="38.25">
      <c r="B6" t="s">
        <v>20</v>
      </c>
      <c r="C6" t="s">
        <v>21</v>
      </c>
      <c r="D6" s="5" t="s">
        <v>22</v>
      </c>
      <c r="E6" s="19">
        <v>4.34</v>
      </c>
      <c r="F6" s="5">
        <v>1.5</v>
      </c>
      <c r="G6" s="5">
        <f>CEILING(((F6*$G$2)*2),1)</f>
        <v>45</v>
      </c>
      <c r="H6" s="17">
        <f t="shared" si="0"/>
        <v>195.29999999999998</v>
      </c>
    </row>
    <row r="7" spans="1:9" ht="38.25">
      <c r="B7" t="s">
        <v>23</v>
      </c>
      <c r="C7" t="s">
        <v>24</v>
      </c>
      <c r="D7" s="5" t="s">
        <v>25</v>
      </c>
      <c r="E7" s="19">
        <v>12.47</v>
      </c>
      <c r="F7" s="5">
        <v>6</v>
      </c>
      <c r="G7" s="5">
        <f t="shared" ref="G7:G25" si="1">CEILING((F7*$G$2),1)</f>
        <v>90</v>
      </c>
      <c r="H7" s="17">
        <f t="shared" si="0"/>
        <v>1122.3</v>
      </c>
    </row>
    <row r="8" spans="1:9" ht="38.25">
      <c r="B8" t="s">
        <v>26</v>
      </c>
      <c r="C8" t="s">
        <v>27</v>
      </c>
      <c r="D8" s="5" t="s">
        <v>28</v>
      </c>
      <c r="E8" s="19">
        <v>2.48</v>
      </c>
      <c r="F8" s="5">
        <v>6</v>
      </c>
      <c r="G8" s="5">
        <f t="shared" si="1"/>
        <v>90</v>
      </c>
      <c r="H8" s="17">
        <f t="shared" si="0"/>
        <v>223.2</v>
      </c>
      <c r="I8" t="s">
        <v>29</v>
      </c>
    </row>
    <row r="9" spans="1:9" ht="38.25">
      <c r="B9" t="s">
        <v>30</v>
      </c>
      <c r="C9" t="s">
        <v>31</v>
      </c>
      <c r="D9" s="5" t="s">
        <v>32</v>
      </c>
      <c r="E9" s="19">
        <v>4.8</v>
      </c>
      <c r="F9" s="5">
        <v>1</v>
      </c>
      <c r="G9" s="5">
        <f t="shared" si="1"/>
        <v>15</v>
      </c>
      <c r="H9" s="17">
        <f t="shared" si="0"/>
        <v>72</v>
      </c>
    </row>
    <row r="10" spans="1:9" ht="38.25">
      <c r="B10" t="s">
        <v>33</v>
      </c>
      <c r="C10" t="s">
        <v>34</v>
      </c>
      <c r="D10" s="5" t="s">
        <v>35</v>
      </c>
      <c r="E10" s="19">
        <v>8.74</v>
      </c>
      <c r="F10" s="5">
        <v>1</v>
      </c>
      <c r="G10" s="5">
        <f t="shared" si="1"/>
        <v>15</v>
      </c>
      <c r="H10" s="17">
        <f t="shared" si="0"/>
        <v>131.1</v>
      </c>
    </row>
    <row r="11" spans="1:9" ht="25.5">
      <c r="B11" t="s">
        <v>36</v>
      </c>
      <c r="C11" t="s">
        <v>37</v>
      </c>
      <c r="D11" s="5" t="s">
        <v>38</v>
      </c>
      <c r="E11" s="19">
        <v>1.79</v>
      </c>
      <c r="F11" s="5">
        <v>0.2</v>
      </c>
      <c r="G11" s="5">
        <f t="shared" si="1"/>
        <v>3</v>
      </c>
      <c r="H11" s="17">
        <f t="shared" si="0"/>
        <v>5.37</v>
      </c>
      <c r="I11" t="s">
        <v>39</v>
      </c>
    </row>
    <row r="12" spans="1:9" ht="38.25">
      <c r="B12" t="s">
        <v>40</v>
      </c>
      <c r="C12" t="s">
        <v>41</v>
      </c>
      <c r="D12" s="5" t="s">
        <v>42</v>
      </c>
      <c r="E12" s="19">
        <v>46.55</v>
      </c>
      <c r="F12" s="5">
        <v>1</v>
      </c>
      <c r="G12" s="5">
        <f t="shared" si="1"/>
        <v>15</v>
      </c>
      <c r="H12" s="17">
        <f t="shared" si="0"/>
        <v>698.25</v>
      </c>
      <c r="I12" t="s">
        <v>43</v>
      </c>
    </row>
    <row r="13" spans="1:9" ht="38.25">
      <c r="B13" t="s">
        <v>44</v>
      </c>
      <c r="C13" t="s">
        <v>45</v>
      </c>
      <c r="D13" s="5" t="s">
        <v>46</v>
      </c>
      <c r="E13" s="13">
        <v>25.22</v>
      </c>
      <c r="F13" s="5">
        <v>0</v>
      </c>
      <c r="G13" s="5">
        <f t="shared" si="1"/>
        <v>0</v>
      </c>
      <c r="H13" s="17">
        <f t="shared" si="0"/>
        <v>0</v>
      </c>
      <c r="I13" t="s">
        <v>43</v>
      </c>
    </row>
    <row r="14" spans="1:9" ht="25.5">
      <c r="B14" t="s">
        <v>47</v>
      </c>
      <c r="C14" t="s">
        <v>48</v>
      </c>
      <c r="D14" s="5" t="s">
        <v>49</v>
      </c>
      <c r="E14" s="19">
        <v>4.4400000000000004</v>
      </c>
      <c r="F14" s="5">
        <v>0.1</v>
      </c>
      <c r="G14" s="5">
        <f t="shared" si="1"/>
        <v>2</v>
      </c>
      <c r="H14" s="17">
        <f t="shared" si="0"/>
        <v>8.8800000000000008</v>
      </c>
      <c r="I14" t="s">
        <v>50</v>
      </c>
    </row>
    <row r="15" spans="1:9" ht="25.5">
      <c r="B15" t="s">
        <v>51</v>
      </c>
      <c r="C15" t="s">
        <v>52</v>
      </c>
      <c r="D15" s="5" t="s">
        <v>53</v>
      </c>
      <c r="E15" s="13">
        <v>0.85</v>
      </c>
      <c r="F15" s="5">
        <v>2</v>
      </c>
      <c r="G15" s="5">
        <f t="shared" si="1"/>
        <v>30</v>
      </c>
      <c r="H15" s="17">
        <f t="shared" si="0"/>
        <v>25.5</v>
      </c>
    </row>
    <row r="16" spans="1:9" ht="1.5" customHeight="1">
      <c r="C16" t="s">
        <v>54</v>
      </c>
      <c r="D16" t="s">
        <v>55</v>
      </c>
      <c r="E16" s="16">
        <v>0.93</v>
      </c>
      <c r="F16">
        <v>1</v>
      </c>
      <c r="G16">
        <f t="shared" si="1"/>
        <v>15</v>
      </c>
      <c r="H16" s="17">
        <f t="shared" si="0"/>
        <v>13.950000000000001</v>
      </c>
      <c r="I16">
        <v>2008637516</v>
      </c>
    </row>
    <row r="17" spans="2:9" ht="38.25">
      <c r="C17" t="s">
        <v>56</v>
      </c>
      <c r="D17" t="s">
        <v>57</v>
      </c>
      <c r="E17" s="16">
        <v>1.19</v>
      </c>
      <c r="F17">
        <v>0.5</v>
      </c>
      <c r="G17">
        <f t="shared" si="1"/>
        <v>8</v>
      </c>
      <c r="H17" s="17">
        <f t="shared" si="0"/>
        <v>9.52</v>
      </c>
    </row>
    <row r="18" spans="2:9" ht="38.25">
      <c r="C18" t="s">
        <v>58</v>
      </c>
      <c r="D18" t="s">
        <v>59</v>
      </c>
      <c r="E18" s="16">
        <v>1.0900000000000001</v>
      </c>
      <c r="F18">
        <v>0.5</v>
      </c>
      <c r="G18">
        <f t="shared" si="1"/>
        <v>8</v>
      </c>
      <c r="H18" s="17">
        <f t="shared" si="0"/>
        <v>8.7200000000000006</v>
      </c>
    </row>
    <row r="19" spans="2:9" ht="38.25">
      <c r="C19" t="s">
        <v>60</v>
      </c>
      <c r="D19" t="s">
        <v>61</v>
      </c>
      <c r="E19" s="16">
        <v>1.01</v>
      </c>
      <c r="F19">
        <v>0.5</v>
      </c>
      <c r="G19">
        <f t="shared" si="1"/>
        <v>8</v>
      </c>
      <c r="H19" s="17">
        <f t="shared" si="0"/>
        <v>8.08</v>
      </c>
    </row>
    <row r="20" spans="2:9" ht="38.25">
      <c r="C20" t="s">
        <v>62</v>
      </c>
      <c r="D20" t="s">
        <v>63</v>
      </c>
      <c r="E20" s="16">
        <v>1.43</v>
      </c>
      <c r="F20">
        <v>0.5</v>
      </c>
      <c r="G20">
        <f t="shared" si="1"/>
        <v>8</v>
      </c>
      <c r="H20" s="17">
        <f t="shared" si="0"/>
        <v>11.44</v>
      </c>
    </row>
    <row r="21" spans="2:9" ht="38.25">
      <c r="C21" t="s">
        <v>64</v>
      </c>
      <c r="D21" t="s">
        <v>65</v>
      </c>
      <c r="E21" s="16">
        <v>1.63</v>
      </c>
      <c r="F21">
        <v>0.25</v>
      </c>
      <c r="G21">
        <f t="shared" si="1"/>
        <v>4</v>
      </c>
      <c r="H21" s="17">
        <f t="shared" si="0"/>
        <v>6.52</v>
      </c>
    </row>
    <row r="22" spans="2:9" ht="38.25">
      <c r="C22" t="s">
        <v>66</v>
      </c>
      <c r="D22" t="s">
        <v>67</v>
      </c>
      <c r="E22" s="16">
        <v>5.46</v>
      </c>
      <c r="F22">
        <f>4/100</f>
        <v>0.04</v>
      </c>
      <c r="G22">
        <f t="shared" si="1"/>
        <v>1</v>
      </c>
      <c r="H22" s="17">
        <f t="shared" si="0"/>
        <v>5.46</v>
      </c>
    </row>
    <row r="23" spans="2:9" ht="63.75">
      <c r="C23" t="s">
        <v>68</v>
      </c>
      <c r="D23" t="s">
        <v>69</v>
      </c>
      <c r="E23" s="11">
        <v>3.91</v>
      </c>
      <c r="F23">
        <f>4/100</f>
        <v>0.04</v>
      </c>
      <c r="G23">
        <f t="shared" si="1"/>
        <v>1</v>
      </c>
      <c r="H23" s="17">
        <f t="shared" si="0"/>
        <v>3.91</v>
      </c>
    </row>
    <row r="24" spans="2:9" ht="38.25">
      <c r="B24" t="s">
        <v>70</v>
      </c>
      <c r="C24" t="s">
        <v>71</v>
      </c>
      <c r="D24" t="s">
        <v>72</v>
      </c>
      <c r="E24" s="10">
        <v>9.8800000000000008</v>
      </c>
      <c r="F24">
        <v>1</v>
      </c>
      <c r="G24">
        <f t="shared" si="1"/>
        <v>15</v>
      </c>
      <c r="H24" s="17">
        <f t="shared" si="0"/>
        <v>148.20000000000002</v>
      </c>
    </row>
    <row r="25" spans="2:9" ht="25.5">
      <c r="B25" t="s">
        <v>73</v>
      </c>
      <c r="C25" t="s">
        <v>74</v>
      </c>
      <c r="D25" t="s">
        <v>75</v>
      </c>
      <c r="E25" s="16">
        <v>1.75</v>
      </c>
      <c r="F25">
        <v>2</v>
      </c>
      <c r="G25">
        <f t="shared" si="1"/>
        <v>30</v>
      </c>
      <c r="H25" s="17">
        <f t="shared" si="0"/>
        <v>52.5</v>
      </c>
    </row>
    <row r="26" spans="2:9" ht="25.5">
      <c r="B26" t="s">
        <v>76</v>
      </c>
      <c r="C26" t="s">
        <v>77</v>
      </c>
      <c r="D26" t="s">
        <v>78</v>
      </c>
      <c r="E26" s="16">
        <v>1.5</v>
      </c>
      <c r="F26">
        <v>2</v>
      </c>
      <c r="H26" s="17"/>
      <c r="I26" t="s">
        <v>79</v>
      </c>
    </row>
    <row r="27" spans="2:9" ht="25.5">
      <c r="C27" t="s">
        <v>80</v>
      </c>
      <c r="D27" t="s">
        <v>81</v>
      </c>
      <c r="E27" s="11">
        <v>1.5</v>
      </c>
      <c r="F27">
        <v>2</v>
      </c>
      <c r="H27" s="17"/>
      <c r="I27" t="s">
        <v>79</v>
      </c>
    </row>
    <row r="28" spans="2:9" ht="25.5">
      <c r="C28" t="s">
        <v>82</v>
      </c>
      <c r="D28" t="s">
        <v>83</v>
      </c>
      <c r="E28" s="16">
        <v>1.5</v>
      </c>
      <c r="F28">
        <v>2</v>
      </c>
      <c r="H28" s="17"/>
      <c r="I28" t="s">
        <v>79</v>
      </c>
    </row>
    <row r="29" spans="2:9" ht="25.5">
      <c r="B29" t="s">
        <v>84</v>
      </c>
      <c r="C29" t="s">
        <v>85</v>
      </c>
      <c r="D29" t="s">
        <v>86</v>
      </c>
      <c r="E29" s="16">
        <v>7.95</v>
      </c>
      <c r="F29">
        <v>0.34</v>
      </c>
      <c r="H29" s="17"/>
      <c r="I29" t="s">
        <v>79</v>
      </c>
    </row>
    <row r="30" spans="2:9" ht="38.25">
      <c r="B30" t="s">
        <v>87</v>
      </c>
      <c r="C30" t="s">
        <v>88</v>
      </c>
      <c r="D30" t="s">
        <v>89</v>
      </c>
      <c r="E30" s="11">
        <v>44.99</v>
      </c>
      <c r="F30">
        <v>1</v>
      </c>
      <c r="G30">
        <f>CEILING((F30*$G$2),1)</f>
        <v>15</v>
      </c>
      <c r="H30" s="17">
        <f>G30*E30</f>
        <v>674.85</v>
      </c>
      <c r="I30" t="s">
        <v>90</v>
      </c>
    </row>
    <row r="31" spans="2:9" ht="38.25">
      <c r="B31" t="s">
        <v>91</v>
      </c>
      <c r="C31" t="s">
        <v>92</v>
      </c>
      <c r="D31" t="s">
        <v>93</v>
      </c>
      <c r="E31" s="11">
        <v>3.98</v>
      </c>
      <c r="F31">
        <v>0.25</v>
      </c>
      <c r="G31">
        <f>CEILING((F31*$G$2),1)</f>
        <v>4</v>
      </c>
      <c r="H31" s="17">
        <f>G31*E31</f>
        <v>15.92</v>
      </c>
    </row>
    <row r="32" spans="2:9" ht="38.25">
      <c r="B32" t="s">
        <v>94</v>
      </c>
      <c r="C32" t="s">
        <v>95</v>
      </c>
      <c r="D32" t="s">
        <v>96</v>
      </c>
      <c r="E32" s="11">
        <v>4.79</v>
      </c>
      <c r="F32">
        <v>0.1</v>
      </c>
      <c r="H32" s="11"/>
    </row>
    <row r="33" spans="1:25">
      <c r="A33" s="9"/>
      <c r="B33" s="9"/>
      <c r="C33" s="9"/>
      <c r="D33" s="9"/>
      <c r="E33" s="12"/>
      <c r="F33" s="9"/>
      <c r="G33" s="9"/>
      <c r="H33" s="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38.25">
      <c r="A34" t="s">
        <v>97</v>
      </c>
      <c r="B34" t="s">
        <v>97</v>
      </c>
      <c r="C34" s="5" t="s">
        <v>98</v>
      </c>
      <c r="D34" s="5" t="s">
        <v>99</v>
      </c>
      <c r="E34" s="17">
        <v>239.98</v>
      </c>
      <c r="F34" s="5">
        <v>1</v>
      </c>
      <c r="G34">
        <f t="shared" ref="G34:G42" si="2">CEILING((F34*$G$2),1)</f>
        <v>15</v>
      </c>
      <c r="H34" s="17">
        <f t="shared" ref="H34:H42" si="3">G34*E34</f>
        <v>3599.7</v>
      </c>
      <c r="I34" s="5" t="s">
        <v>100</v>
      </c>
    </row>
    <row r="35" spans="1:25" ht="38.25">
      <c r="B35" t="s">
        <v>101</v>
      </c>
      <c r="C35" t="s">
        <v>102</v>
      </c>
      <c r="D35" t="s">
        <v>103</v>
      </c>
      <c r="E35" s="11">
        <v>399</v>
      </c>
      <c r="F35" s="2">
        <v>0</v>
      </c>
      <c r="G35">
        <f t="shared" si="2"/>
        <v>0</v>
      </c>
      <c r="H35" s="17">
        <f t="shared" si="3"/>
        <v>0</v>
      </c>
      <c r="I35" s="18" t="s">
        <v>148</v>
      </c>
    </row>
    <row r="36" spans="1:25" ht="38.25">
      <c r="B36" t="s">
        <v>104</v>
      </c>
      <c r="C36" s="5" t="s">
        <v>105</v>
      </c>
      <c r="D36" s="5" t="s">
        <v>106</v>
      </c>
      <c r="E36" s="13">
        <v>50.96</v>
      </c>
      <c r="F36" s="2">
        <v>0</v>
      </c>
      <c r="G36">
        <f t="shared" si="2"/>
        <v>0</v>
      </c>
      <c r="H36" s="17">
        <f t="shared" si="3"/>
        <v>0</v>
      </c>
    </row>
    <row r="37" spans="1:25" ht="25.5">
      <c r="B37" t="s">
        <v>107</v>
      </c>
      <c r="C37" s="5" t="s">
        <v>108</v>
      </c>
      <c r="D37" s="5" t="s">
        <v>106</v>
      </c>
      <c r="E37" s="13">
        <v>6.47</v>
      </c>
      <c r="F37" s="2">
        <v>0</v>
      </c>
      <c r="G37">
        <f t="shared" si="2"/>
        <v>0</v>
      </c>
      <c r="H37" s="17">
        <f t="shared" si="3"/>
        <v>0</v>
      </c>
    </row>
    <row r="38" spans="1:25" ht="25.5">
      <c r="C38" s="5" t="s">
        <v>109</v>
      </c>
      <c r="D38" s="5" t="s">
        <v>106</v>
      </c>
      <c r="E38" s="13">
        <v>6.47</v>
      </c>
      <c r="F38" s="2">
        <v>0</v>
      </c>
      <c r="G38">
        <f t="shared" si="2"/>
        <v>0</v>
      </c>
      <c r="H38" s="17">
        <f t="shared" si="3"/>
        <v>0</v>
      </c>
    </row>
    <row r="39" spans="1:25" ht="25.5">
      <c r="B39" t="s">
        <v>110</v>
      </c>
      <c r="C39" t="s">
        <v>111</v>
      </c>
      <c r="D39" t="s">
        <v>112</v>
      </c>
      <c r="E39" s="10">
        <v>2.25</v>
      </c>
      <c r="F39">
        <v>6</v>
      </c>
      <c r="G39">
        <f t="shared" si="2"/>
        <v>90</v>
      </c>
      <c r="H39" s="17">
        <f t="shared" si="3"/>
        <v>202.5</v>
      </c>
    </row>
    <row r="40" spans="1:25">
      <c r="B40" t="s">
        <v>113</v>
      </c>
      <c r="C40" t="s">
        <v>114</v>
      </c>
      <c r="D40" t="s">
        <v>115</v>
      </c>
      <c r="E40" s="10">
        <v>10</v>
      </c>
      <c r="F40">
        <v>0.1</v>
      </c>
      <c r="G40">
        <f t="shared" si="2"/>
        <v>2</v>
      </c>
      <c r="H40" s="17">
        <f t="shared" si="3"/>
        <v>20</v>
      </c>
    </row>
    <row r="41" spans="1:25">
      <c r="C41" t="s">
        <v>116</v>
      </c>
      <c r="D41" t="s">
        <v>115</v>
      </c>
      <c r="E41" s="10">
        <v>12</v>
      </c>
      <c r="F41">
        <v>1</v>
      </c>
      <c r="G41">
        <f t="shared" si="2"/>
        <v>15</v>
      </c>
      <c r="H41" s="17">
        <f t="shared" si="3"/>
        <v>180</v>
      </c>
    </row>
    <row r="42" spans="1:25" ht="63.75">
      <c r="B42" t="s">
        <v>117</v>
      </c>
      <c r="C42" t="s">
        <v>118</v>
      </c>
      <c r="D42" t="s">
        <v>119</v>
      </c>
      <c r="E42" s="10">
        <v>15.63</v>
      </c>
      <c r="F42">
        <v>0.2</v>
      </c>
      <c r="G42">
        <f t="shared" si="2"/>
        <v>3</v>
      </c>
      <c r="H42" s="17">
        <f t="shared" si="3"/>
        <v>46.89</v>
      </c>
    </row>
    <row r="43" spans="1:25">
      <c r="A43" s="9"/>
      <c r="B43" s="9"/>
      <c r="C43" s="9"/>
      <c r="D43" s="9"/>
      <c r="E43" s="12"/>
      <c r="F43" s="9"/>
      <c r="G43" s="9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25.5">
      <c r="A44" t="s">
        <v>120</v>
      </c>
      <c r="B44" t="s">
        <v>121</v>
      </c>
      <c r="C44" t="s">
        <v>122</v>
      </c>
      <c r="D44" s="5" t="s">
        <v>123</v>
      </c>
      <c r="E44" s="10">
        <v>4.9800000000000004</v>
      </c>
      <c r="F44">
        <v>1</v>
      </c>
      <c r="G44">
        <f t="shared" ref="G44:G51" si="4">CEILING((F44*$G$2),1)</f>
        <v>15</v>
      </c>
      <c r="H44" s="17">
        <f t="shared" ref="H44:H51" si="5">G44*E44</f>
        <v>74.7</v>
      </c>
      <c r="J44" s="5"/>
      <c r="K44" s="14"/>
    </row>
    <row r="45" spans="1:25" ht="25.5">
      <c r="A45" s="2"/>
      <c r="B45" s="2" t="s">
        <v>124</v>
      </c>
      <c r="C45" s="2" t="s">
        <v>124</v>
      </c>
      <c r="D45" s="2" t="s">
        <v>125</v>
      </c>
      <c r="E45" s="20">
        <v>45</v>
      </c>
      <c r="F45" s="2">
        <v>1</v>
      </c>
      <c r="G45" s="2">
        <f t="shared" si="4"/>
        <v>15</v>
      </c>
      <c r="H45" s="1">
        <f t="shared" si="5"/>
        <v>675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51">
      <c r="B46" t="s">
        <v>126</v>
      </c>
      <c r="C46" s="15" t="s">
        <v>127</v>
      </c>
      <c r="D46" s="15" t="s">
        <v>128</v>
      </c>
      <c r="E46" s="10">
        <v>22.64</v>
      </c>
      <c r="F46">
        <v>1</v>
      </c>
      <c r="G46">
        <f t="shared" si="4"/>
        <v>15</v>
      </c>
      <c r="H46" s="17">
        <f t="shared" si="5"/>
        <v>339.6</v>
      </c>
    </row>
    <row r="47" spans="1:25" ht="76.5">
      <c r="B47" t="s">
        <v>129</v>
      </c>
      <c r="C47" t="s">
        <v>130</v>
      </c>
      <c r="D47" t="s">
        <v>131</v>
      </c>
      <c r="E47" s="16">
        <v>23.73</v>
      </c>
      <c r="F47">
        <v>2</v>
      </c>
      <c r="G47">
        <f t="shared" si="4"/>
        <v>30</v>
      </c>
      <c r="H47" s="17">
        <f t="shared" si="5"/>
        <v>711.9</v>
      </c>
    </row>
    <row r="48" spans="1:25" ht="25.5">
      <c r="B48" s="5" t="s">
        <v>132</v>
      </c>
      <c r="C48" s="5">
        <v>1</v>
      </c>
      <c r="D48" s="5" t="s">
        <v>133</v>
      </c>
      <c r="E48" s="19">
        <v>5.09</v>
      </c>
      <c r="F48" s="5">
        <v>1</v>
      </c>
      <c r="G48">
        <f t="shared" si="4"/>
        <v>15</v>
      </c>
      <c r="H48" s="17">
        <f t="shared" si="5"/>
        <v>76.349999999999994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8.25">
      <c r="B49" s="5" t="s">
        <v>134</v>
      </c>
      <c r="C49" s="5">
        <v>1</v>
      </c>
      <c r="D49" s="5" t="s">
        <v>135</v>
      </c>
      <c r="E49" s="19">
        <v>4.99</v>
      </c>
      <c r="F49" s="5">
        <v>1</v>
      </c>
      <c r="G49">
        <f t="shared" si="4"/>
        <v>15</v>
      </c>
      <c r="H49" s="17">
        <f t="shared" si="5"/>
        <v>74.850000000000009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8.25">
      <c r="B50" t="s">
        <v>136</v>
      </c>
      <c r="C50" t="s">
        <v>137</v>
      </c>
      <c r="D50" t="s">
        <v>138</v>
      </c>
      <c r="E50" s="10">
        <v>4.92</v>
      </c>
      <c r="F50">
        <v>0.1</v>
      </c>
      <c r="G50">
        <f t="shared" si="4"/>
        <v>2</v>
      </c>
      <c r="H50" s="17">
        <f t="shared" si="5"/>
        <v>9.84</v>
      </c>
    </row>
    <row r="51" spans="1:25" ht="51">
      <c r="B51" t="s">
        <v>139</v>
      </c>
      <c r="C51" t="s">
        <v>140</v>
      </c>
      <c r="D51" t="s">
        <v>141</v>
      </c>
      <c r="E51" s="10">
        <v>3.14</v>
      </c>
      <c r="F51">
        <v>1</v>
      </c>
      <c r="G51">
        <f t="shared" si="4"/>
        <v>15</v>
      </c>
      <c r="H51" s="17">
        <f t="shared" si="5"/>
        <v>47.1</v>
      </c>
    </row>
    <row r="52" spans="1:25" ht="51">
      <c r="B52" t="s">
        <v>142</v>
      </c>
      <c r="C52" t="s">
        <v>143</v>
      </c>
      <c r="D52" t="s">
        <v>144</v>
      </c>
      <c r="E52" s="10">
        <v>18.420000000000002</v>
      </c>
      <c r="F52">
        <f>1/20</f>
        <v>0.05</v>
      </c>
      <c r="H52" s="17"/>
    </row>
    <row r="53" spans="1:25" ht="25.5">
      <c r="B53" t="s">
        <v>145</v>
      </c>
      <c r="D53" t="s">
        <v>146</v>
      </c>
      <c r="E53" s="10"/>
      <c r="H53" s="11"/>
    </row>
    <row r="54" spans="1:25">
      <c r="E54" s="10"/>
      <c r="H54" s="3"/>
    </row>
    <row r="55" spans="1:25">
      <c r="E55" s="10"/>
      <c r="G55" s="8" t="s">
        <v>147</v>
      </c>
      <c r="H55" s="6">
        <f>SUM(H2:H54)</f>
        <v>12238.850000000002</v>
      </c>
    </row>
    <row r="56" spans="1:25">
      <c r="E56" s="10"/>
      <c r="H56" s="11"/>
      <c r="I56" s="8"/>
    </row>
    <row r="57" spans="1:25">
      <c r="E57" s="10"/>
      <c r="H57" s="11"/>
    </row>
    <row r="58" spans="1:25">
      <c r="A58" s="21"/>
      <c r="B58" s="21"/>
      <c r="C58" s="21"/>
      <c r="D58" s="21"/>
      <c r="E58" s="21"/>
      <c r="F58" s="21"/>
      <c r="G58" s="21"/>
      <c r="H58" s="21"/>
      <c r="I58" s="21"/>
    </row>
    <row r="59" spans="1:25">
      <c r="A59" s="21"/>
      <c r="B59" s="21"/>
      <c r="C59" s="21"/>
      <c r="D59" s="21"/>
      <c r="E59" s="21"/>
      <c r="F59" s="21"/>
      <c r="G59" s="21"/>
      <c r="H59" s="21"/>
      <c r="I59" s="21"/>
    </row>
    <row r="60" spans="1:25">
      <c r="A60" s="21"/>
      <c r="B60" s="21"/>
      <c r="C60" s="21"/>
      <c r="D60" s="21"/>
      <c r="E60" s="21"/>
      <c r="F60" s="21"/>
      <c r="G60" s="21"/>
      <c r="H60" s="21"/>
      <c r="I60" s="21"/>
    </row>
    <row r="61" spans="1:25">
      <c r="A61" s="21"/>
      <c r="B61" s="21"/>
      <c r="C61" s="21"/>
      <c r="D61" s="21"/>
      <c r="E61" s="21"/>
      <c r="F61" s="21"/>
      <c r="G61" s="21"/>
      <c r="H61" s="21"/>
      <c r="I61" s="21"/>
    </row>
    <row r="62" spans="1:25">
      <c r="A62" s="21"/>
      <c r="B62" s="21"/>
      <c r="C62" s="21"/>
      <c r="D62" s="21"/>
      <c r="E62" s="21"/>
      <c r="F62" s="21"/>
      <c r="G62" s="21"/>
      <c r="H62" s="21"/>
      <c r="I62" s="21"/>
    </row>
    <row r="63" spans="1:25">
      <c r="A63" s="21"/>
      <c r="B63" s="21"/>
      <c r="C63" s="21"/>
      <c r="D63" s="21"/>
      <c r="E63" s="21"/>
      <c r="F63" s="21"/>
      <c r="G63" s="21"/>
      <c r="H63" s="21"/>
      <c r="I63" s="21"/>
    </row>
    <row r="64" spans="1:25">
      <c r="A64" s="21"/>
      <c r="B64" s="21"/>
      <c r="C64" s="21"/>
      <c r="D64" s="21"/>
      <c r="E64" s="21"/>
      <c r="F64" s="21"/>
      <c r="G64" s="21"/>
      <c r="H64" s="21"/>
      <c r="I64" s="21"/>
    </row>
    <row r="65" spans="1:9">
      <c r="A65" s="21"/>
      <c r="B65" s="21"/>
      <c r="C65" s="21"/>
      <c r="D65" s="21"/>
      <c r="E65" s="21"/>
      <c r="F65" s="21"/>
      <c r="G65" s="21"/>
      <c r="H65" s="21"/>
      <c r="I65" s="21"/>
    </row>
    <row r="66" spans="1:9">
      <c r="A66" s="21"/>
      <c r="B66" s="21"/>
      <c r="C66" s="21"/>
      <c r="D66" s="21"/>
      <c r="E66" s="21"/>
      <c r="F66" s="21"/>
      <c r="G66" s="21"/>
      <c r="H66" s="21"/>
      <c r="I66" s="21"/>
    </row>
    <row r="67" spans="1:9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2.75" customHeight="1">
      <c r="A68" s="21"/>
      <c r="B68" s="21"/>
      <c r="C68" s="21"/>
      <c r="D68" s="21"/>
      <c r="E68" s="21"/>
      <c r="F68" s="21"/>
      <c r="G68" s="21"/>
      <c r="H68" s="21"/>
      <c r="I68" s="21"/>
    </row>
    <row r="69" spans="1:9">
      <c r="A69" s="21"/>
      <c r="B69" s="21"/>
      <c r="C69" s="21"/>
      <c r="D69" s="21"/>
      <c r="E69" s="21"/>
      <c r="F69" s="21"/>
      <c r="G69" s="21"/>
      <c r="H69" s="21"/>
      <c r="I69" s="21"/>
    </row>
    <row r="70" spans="1:9">
      <c r="A70" s="21"/>
      <c r="B70" s="21"/>
      <c r="C70" s="21"/>
      <c r="D70" s="21"/>
      <c r="E70" s="21"/>
      <c r="F70" s="21"/>
      <c r="G70" s="21"/>
      <c r="H70" s="21"/>
      <c r="I70" s="21"/>
    </row>
    <row r="71" spans="1:9">
      <c r="A71" s="21"/>
      <c r="B71" s="21"/>
      <c r="C71" s="21"/>
      <c r="D71" s="21"/>
      <c r="E71" s="21"/>
      <c r="F71" s="21"/>
      <c r="G71" s="21"/>
      <c r="H71" s="21"/>
      <c r="I71" s="21"/>
    </row>
    <row r="72" spans="1:9">
      <c r="A72" s="21"/>
      <c r="B72" s="21"/>
      <c r="C72" s="21"/>
      <c r="D72" s="21"/>
      <c r="E72" s="21"/>
      <c r="F72" s="21"/>
      <c r="G72" s="21"/>
      <c r="H72" s="21"/>
      <c r="I72" s="21"/>
    </row>
    <row r="73" spans="1:9">
      <c r="A73" s="21"/>
      <c r="B73" s="21"/>
      <c r="C73" s="21"/>
      <c r="D73" s="21"/>
      <c r="E73" s="21"/>
      <c r="F73" s="21"/>
      <c r="G73" s="21"/>
      <c r="H73" s="21"/>
      <c r="I73" s="21"/>
    </row>
    <row r="74" spans="1:9">
      <c r="A74" s="21"/>
      <c r="B74" s="21"/>
      <c r="C74" s="21"/>
      <c r="D74" s="21"/>
      <c r="E74" s="21"/>
      <c r="F74" s="21"/>
      <c r="G74" s="21"/>
      <c r="H74" s="21"/>
      <c r="I74" s="21"/>
    </row>
    <row r="75" spans="1:9">
      <c r="A75" s="21"/>
      <c r="B75" s="21"/>
      <c r="C75" s="21"/>
      <c r="D75" s="21"/>
      <c r="E75" s="21"/>
      <c r="F75" s="21"/>
      <c r="G75" s="21"/>
      <c r="H75" s="21"/>
      <c r="I75" s="21"/>
    </row>
    <row r="76" spans="1:9">
      <c r="A76" s="21"/>
      <c r="B76" s="21"/>
      <c r="C76" s="21"/>
      <c r="D76" s="21"/>
      <c r="E76" s="21"/>
      <c r="F76" s="21"/>
      <c r="G76" s="21"/>
      <c r="H76" s="21"/>
      <c r="I76" s="21"/>
    </row>
    <row r="77" spans="1:9">
      <c r="A77" s="21"/>
      <c r="B77" s="21"/>
      <c r="C77" s="21"/>
      <c r="D77" s="21"/>
      <c r="E77" s="21"/>
      <c r="F77" s="21"/>
      <c r="G77" s="21"/>
      <c r="H77" s="21"/>
      <c r="I77" s="21"/>
    </row>
    <row r="78" spans="1:9">
      <c r="E78" s="10"/>
      <c r="H78" s="11"/>
    </row>
    <row r="79" spans="1:9">
      <c r="E79" s="10"/>
      <c r="H79" s="11"/>
    </row>
    <row r="80" spans="1:9">
      <c r="E80" s="10"/>
      <c r="H80" s="11"/>
    </row>
    <row r="81" spans="5:8">
      <c r="E81" s="10"/>
      <c r="H81" s="11"/>
    </row>
    <row r="82" spans="5:8">
      <c r="E82" s="10"/>
      <c r="H82" s="11"/>
    </row>
    <row r="83" spans="5:8">
      <c r="E83" s="10"/>
      <c r="H83" s="11"/>
    </row>
    <row r="84" spans="5:8">
      <c r="E84" s="10"/>
      <c r="H84" s="11"/>
    </row>
    <row r="85" spans="5:8">
      <c r="E85" s="10"/>
      <c r="H85" s="11"/>
    </row>
    <row r="86" spans="5:8">
      <c r="E86" s="10"/>
      <c r="H86" s="11"/>
    </row>
    <row r="87" spans="5:8">
      <c r="E87" s="10"/>
      <c r="H87" s="11"/>
    </row>
    <row r="88" spans="5:8">
      <c r="E88" s="10"/>
      <c r="H88" s="11"/>
    </row>
    <row r="89" spans="5:8">
      <c r="E89" s="10"/>
      <c r="H89" s="11"/>
    </row>
    <row r="90" spans="5:8">
      <c r="E90" s="10"/>
      <c r="H90" s="11"/>
    </row>
    <row r="91" spans="5:8">
      <c r="E91" s="10"/>
      <c r="H91" s="11"/>
    </row>
    <row r="92" spans="5:8">
      <c r="E92" s="10"/>
      <c r="H92" s="11"/>
    </row>
    <row r="93" spans="5:8">
      <c r="E93" s="10"/>
      <c r="H93" s="11"/>
    </row>
    <row r="94" spans="5:8">
      <c r="E94" s="10"/>
      <c r="H94" s="11"/>
    </row>
    <row r="95" spans="5:8">
      <c r="E95" s="10"/>
      <c r="H95" s="11"/>
    </row>
    <row r="96" spans="5:8">
      <c r="E96" s="10"/>
      <c r="H96" s="11"/>
    </row>
    <row r="97" spans="5:8">
      <c r="E97" s="10"/>
      <c r="H97" s="11"/>
    </row>
    <row r="98" spans="5:8">
      <c r="E98" s="10"/>
      <c r="H98" s="11"/>
    </row>
    <row r="99" spans="5:8">
      <c r="E99" s="10"/>
      <c r="H99" s="11"/>
    </row>
    <row r="100" spans="5:8">
      <c r="E100" s="10"/>
      <c r="H100" s="11"/>
    </row>
    <row r="101" spans="5:8">
      <c r="E101" s="10"/>
      <c r="H101" s="11"/>
    </row>
    <row r="102" spans="5:8">
      <c r="E102" s="10"/>
      <c r="H102" s="11"/>
    </row>
    <row r="103" spans="5:8">
      <c r="E103" s="10"/>
      <c r="H103" s="11"/>
    </row>
    <row r="104" spans="5:8">
      <c r="E104" s="10"/>
      <c r="H104" s="11"/>
    </row>
    <row r="105" spans="5:8">
      <c r="E105" s="10"/>
      <c r="H105" s="11"/>
    </row>
    <row r="106" spans="5:8">
      <c r="E106" s="10"/>
      <c r="H106" s="11"/>
    </row>
    <row r="107" spans="5:8">
      <c r="E107" s="10"/>
      <c r="H107" s="11"/>
    </row>
    <row r="108" spans="5:8">
      <c r="E108" s="10"/>
      <c r="H108" s="11"/>
    </row>
    <row r="109" spans="5:8">
      <c r="E109" s="10"/>
      <c r="H109" s="11"/>
    </row>
    <row r="110" spans="5:8">
      <c r="E110" s="10"/>
      <c r="H110" s="11"/>
    </row>
    <row r="111" spans="5:8">
      <c r="E111" s="10"/>
      <c r="H111" s="11"/>
    </row>
    <row r="112" spans="5:8">
      <c r="E112" s="10"/>
      <c r="H112" s="11"/>
    </row>
    <row r="113" spans="5:8">
      <c r="E113" s="10"/>
      <c r="H113" s="11"/>
    </row>
    <row r="114" spans="5:8">
      <c r="E114" s="10"/>
      <c r="H114" s="11"/>
    </row>
    <row r="115" spans="5:8">
      <c r="E115" s="10"/>
      <c r="H115" s="11"/>
    </row>
    <row r="116" spans="5:8">
      <c r="E116" s="10"/>
      <c r="H116" s="11"/>
    </row>
    <row r="117" spans="5:8">
      <c r="E117" s="10"/>
      <c r="H117" s="11"/>
    </row>
    <row r="118" spans="5:8">
      <c r="E118" s="10"/>
      <c r="H118" s="11"/>
    </row>
    <row r="119" spans="5:8">
      <c r="E119" s="10"/>
      <c r="H119" s="11"/>
    </row>
    <row r="120" spans="5:8">
      <c r="E120" s="10"/>
      <c r="H120" s="11"/>
    </row>
    <row r="121" spans="5:8">
      <c r="E121" s="10"/>
      <c r="H121" s="11"/>
    </row>
    <row r="122" spans="5:8">
      <c r="E122" s="10"/>
      <c r="H122" s="11"/>
    </row>
    <row r="123" spans="5:8">
      <c r="E123" s="10"/>
      <c r="H123" s="11"/>
    </row>
    <row r="124" spans="5:8">
      <c r="E124" s="10"/>
      <c r="H124" s="11"/>
    </row>
    <row r="125" spans="5:8">
      <c r="E125" s="10"/>
      <c r="H125" s="11"/>
    </row>
    <row r="126" spans="5:8">
      <c r="E126" s="10"/>
      <c r="H126" s="11"/>
    </row>
    <row r="127" spans="5:8">
      <c r="E127" s="10"/>
      <c r="H127" s="11"/>
    </row>
    <row r="128" spans="5:8">
      <c r="E128" s="10"/>
      <c r="H128" s="11"/>
    </row>
    <row r="129" spans="5:8">
      <c r="E129" s="10"/>
      <c r="H129" s="11"/>
    </row>
    <row r="130" spans="5:8">
      <c r="E130" s="10"/>
      <c r="H130" s="11"/>
    </row>
    <row r="131" spans="5:8">
      <c r="E131" s="10"/>
      <c r="H131" s="11"/>
    </row>
    <row r="132" spans="5:8">
      <c r="E132" s="10"/>
      <c r="H132" s="11"/>
    </row>
    <row r="133" spans="5:8">
      <c r="E133" s="10"/>
      <c r="H133" s="11"/>
    </row>
    <row r="134" spans="5:8">
      <c r="E134" s="10"/>
      <c r="H134" s="11"/>
    </row>
    <row r="135" spans="5:8">
      <c r="E135" s="10"/>
      <c r="H135" s="11"/>
    </row>
    <row r="136" spans="5:8">
      <c r="E136" s="10"/>
      <c r="H13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2014-04-23T17:46:32Z</dcterms:modified>
</cp:coreProperties>
</file>